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AppData\Local\Temp\Lenovo\LenovoData3_private\Cache\7824\1846188952973742092\a2b8ab4796e941f288628809a2c9f6b2\"/>
    </mc:Choice>
  </mc:AlternateContent>
  <bookViews>
    <workbookView xWindow="0" yWindow="0" windowWidth="22935" windowHeight="9810"/>
  </bookViews>
  <sheets>
    <sheet name="在职在编党员党费计算公式" sheetId="1" r:id="rId1"/>
  </sheets>
  <definedNames>
    <definedName name="_xlnm.Print_Titles" localSheetId="0">在职在编党员党费计算公式!$2:$2</definedName>
  </definedNames>
  <calcPr calcId="162913" concurrentCalc="0"/>
</workbook>
</file>

<file path=xl/calcChain.xml><?xml version="1.0" encoding="utf-8"?>
<calcChain xmlns="http://schemas.openxmlformats.org/spreadsheetml/2006/main">
  <c r="T3" i="1" l="1"/>
  <c r="P3" i="1"/>
  <c r="Q3" i="1"/>
  <c r="R3" i="1"/>
  <c r="S3" i="1"/>
  <c r="Q4" i="1"/>
  <c r="P4" i="1"/>
  <c r="R4" i="1"/>
  <c r="S4" i="1"/>
  <c r="T4" i="1"/>
  <c r="P5" i="1"/>
  <c r="Q5" i="1"/>
  <c r="R5" i="1"/>
  <c r="S5" i="1"/>
  <c r="T5" i="1"/>
  <c r="T6" i="1"/>
  <c r="T7" i="1"/>
  <c r="T8" i="1"/>
  <c r="T9" i="1"/>
  <c r="T10" i="1"/>
  <c r="R6" i="1"/>
  <c r="R7" i="1"/>
  <c r="R8" i="1"/>
  <c r="R9" i="1"/>
  <c r="R10" i="1"/>
  <c r="Q6" i="1"/>
  <c r="Q7" i="1"/>
  <c r="Q8" i="1"/>
  <c r="Q9" i="1"/>
  <c r="Q10" i="1"/>
  <c r="P6" i="1"/>
  <c r="S6" i="1"/>
  <c r="P7" i="1"/>
  <c r="S7" i="1"/>
  <c r="P8" i="1"/>
  <c r="S8" i="1"/>
  <c r="P9" i="1"/>
  <c r="S9" i="1"/>
  <c r="P10" i="1"/>
  <c r="S10" i="1"/>
</calcChain>
</file>

<file path=xl/sharedStrings.xml><?xml version="1.0" encoding="utf-8"?>
<sst xmlns="http://schemas.openxmlformats.org/spreadsheetml/2006/main" count="22" uniqueCount="22">
  <si>
    <t>工作证号</t>
  </si>
  <si>
    <t>姓名</t>
  </si>
  <si>
    <t>岗位工资</t>
  </si>
  <si>
    <t>薪级工资</t>
  </si>
  <si>
    <t>岗位津贴</t>
  </si>
  <si>
    <t>职务补贴</t>
  </si>
  <si>
    <t>职务补贴1</t>
  </si>
  <si>
    <t>生活补贴</t>
  </si>
  <si>
    <t>书报费</t>
  </si>
  <si>
    <t>洗理费</t>
  </si>
  <si>
    <t>工资冲销</t>
  </si>
  <si>
    <t>扣个人失业保险</t>
  </si>
  <si>
    <t>扣个人养老保险</t>
  </si>
  <si>
    <t>扣个人职业年金</t>
  </si>
  <si>
    <t>扣住房公积金</t>
  </si>
  <si>
    <t>前几项合计</t>
  </si>
  <si>
    <t>税金</t>
  </si>
  <si>
    <t>党费基数</t>
  </si>
  <si>
    <t>应交
党费</t>
  </si>
  <si>
    <t>举例</t>
  </si>
  <si>
    <t>扣除5000的计税基数</t>
    <phoneticPr fontId="9" type="noConversion"/>
  </si>
  <si>
    <t>在职在编党员党费计算公式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</si>
</sst>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;[Red]0.00"/>
    <numFmt numFmtId="177" formatCode="0;[Red]0"/>
    <numFmt numFmtId="178" formatCode="0.00_ "/>
  </numFmts>
  <fonts count="10" x14ac:knownFonts="1">
    <font>
      <sz val="11"/>
      <color theme="1"/>
      <name val="宋体"/>
      <charset val="134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8"/>
      <name val="宋体"/>
      <family val="3"/>
      <charset val="134"/>
    </font>
    <font>
      <sz val="10"/>
      <name val="Arial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/>
    <xf numFmtId="176" fontId="4" fillId="5" borderId="2" xfId="0" applyNumberFormat="1" applyFont="1" applyFill="1" applyBorder="1" applyAlignment="1"/>
    <xf numFmtId="177" fontId="1" fillId="4" borderId="2" xfId="0" applyNumberFormat="1" applyFont="1" applyFill="1" applyBorder="1" applyAlignment="1">
      <alignment horizontal="center" vertical="center"/>
    </xf>
    <xf numFmtId="178" fontId="8" fillId="2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B1" zoomScale="120" zoomScaleNormal="120" workbookViewId="0">
      <selection activeCell="S16" sqref="S16"/>
    </sheetView>
  </sheetViews>
  <sheetFormatPr defaultColWidth="9" defaultRowHeight="13.5" x14ac:dyDescent="0.2"/>
  <cols>
    <col min="2" max="2" width="9.125" style="2" customWidth="1"/>
    <col min="3" max="3" width="12.25" style="2" customWidth="1"/>
    <col min="4" max="4" width="8.5" style="2" customWidth="1"/>
    <col min="5" max="5" width="9.5" style="2" customWidth="1"/>
    <col min="6" max="6" width="9.625" style="2" customWidth="1"/>
    <col min="7" max="7" width="9.25" style="2" customWidth="1"/>
    <col min="8" max="8" width="10.25" style="2" customWidth="1"/>
    <col min="9" max="9" width="8.125" style="2" customWidth="1"/>
    <col min="10" max="10" width="10.5" style="2" customWidth="1"/>
    <col min="11" max="11" width="9" style="2" customWidth="1"/>
    <col min="12" max="12" width="9.875" style="2" customWidth="1"/>
    <col min="13" max="13" width="12.375" style="2" customWidth="1"/>
    <col min="14" max="14" width="7.375" style="2" customWidth="1"/>
    <col min="15" max="15" width="14.125" style="2" customWidth="1"/>
    <col min="16" max="16" width="9.625" style="2" customWidth="1"/>
    <col min="17" max="17" width="11.375" style="2" customWidth="1"/>
    <col min="18" max="18" width="8.25" style="2" customWidth="1"/>
    <col min="19" max="19" width="11.25" style="3" customWidth="1"/>
    <col min="20" max="20" width="7.625" customWidth="1"/>
  </cols>
  <sheetData>
    <row r="1" spans="1:20" ht="33" customHeight="1" x14ac:dyDescent="0.15">
      <c r="A1" s="18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s="4" customFormat="1" ht="44.45" customHeight="1" x14ac:dyDescent="0.15">
      <c r="A2" s="5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6" t="s">
        <v>13</v>
      </c>
      <c r="O2" s="6" t="s">
        <v>14</v>
      </c>
      <c r="P2" s="6" t="s">
        <v>15</v>
      </c>
      <c r="Q2" s="6" t="s">
        <v>20</v>
      </c>
      <c r="R2" s="6" t="s">
        <v>16</v>
      </c>
      <c r="S2" s="6" t="s">
        <v>17</v>
      </c>
      <c r="T2" s="6" t="s">
        <v>18</v>
      </c>
    </row>
    <row r="3" spans="1:20" s="1" customFormat="1" ht="26.25" customHeight="1" x14ac:dyDescent="0.15">
      <c r="A3" s="8"/>
      <c r="B3" s="9" t="s">
        <v>19</v>
      </c>
      <c r="C3" s="12"/>
      <c r="D3" s="12"/>
      <c r="E3" s="12"/>
      <c r="F3" s="12"/>
      <c r="G3" s="12"/>
      <c r="H3" s="12"/>
      <c r="I3" s="12"/>
      <c r="J3" s="12"/>
      <c r="K3" s="17"/>
      <c r="L3" s="12"/>
      <c r="M3" s="12"/>
      <c r="N3" s="12"/>
      <c r="O3" s="12"/>
      <c r="P3" s="13">
        <f>SUM(C3:K3)-SUM(L3:O3)</f>
        <v>0</v>
      </c>
      <c r="Q3" s="13">
        <f>IF(P3-5000&lt;0,0,P3-5000)</f>
        <v>0</v>
      </c>
      <c r="R3" s="13" t="b">
        <f>IF(AND(Q3&gt;0,Q3&lt;=3000),Q3*0.03,IF(AND(Q3&gt;3000,Q3&lt;=12000),(Q3-3000)*0.1+90,IF(AND(Q3&gt;12000,Q3&lt;=25000),(Q3-12000)*0.2+990,IF(AND(Q3&gt;25000,Q3&lt;=35000),(Q3-25000)*0.25+3590,IF(AND(Q3&gt;35000,Q3&lt;=55000),(Q3-35000)*0.3+6090,IF(AND(Q3&gt;55000,Q3&lt;=80000),(Q3-55000)*0.35+12090,IF(AND(Q3&gt;80000),(Q3-80000)*0.45+20840)))))))</f>
        <v>0</v>
      </c>
      <c r="S3" s="13">
        <f>P3-R3</f>
        <v>0</v>
      </c>
      <c r="T3" s="16">
        <f>S3*IF(S3&lt;=3000,0.5%,IF(S3&lt;=5000,1%,IF(S3&lt;=10000,1.5%,2%)))</f>
        <v>0</v>
      </c>
    </row>
    <row r="4" spans="1:20" s="1" customFormat="1" ht="22.5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7"/>
      <c r="L4" s="12"/>
      <c r="M4" s="12"/>
      <c r="N4" s="12"/>
      <c r="O4" s="12"/>
      <c r="P4" s="13">
        <f>SUM(C4:K4)-SUM(L4:O4)</f>
        <v>0</v>
      </c>
      <c r="Q4" s="13">
        <f>IF(P4-5000&lt;0,0,P4-5000)</f>
        <v>0</v>
      </c>
      <c r="R4" s="13" t="b">
        <f>IF(AND(Q4&gt;0,Q4&lt;=3000),Q4*0.03,IF(AND(Q4&gt;3000,Q4&lt;=12000),(Q4-3000)*0.1+90,IF(AND(Q4&gt;12000,Q4&lt;=25000),(Q4-12000)*0.2+990,IF(AND(Q4&gt;25000,Q4&lt;=35000),(Q4-25000)*0.25+3590,IF(AND(Q4&gt;35000,Q4&lt;=55000),(Q4-35000)*0.3+6090,IF(AND(Q4&gt;55000,Q4&lt;=80000),(Q4-55000)*0.35+12090,IF(AND(Q4&gt;80000),(Q4-80000)*0.45+20840)))))))</f>
        <v>0</v>
      </c>
      <c r="S4" s="13">
        <f>P4-R4</f>
        <v>0</v>
      </c>
      <c r="T4" s="16">
        <f>S4*IF(S4&lt;=3000,0.5%,IF(S4&lt;=5000,1%,IF(S4&lt;=10000,1.5%,2%)))</f>
        <v>0</v>
      </c>
    </row>
    <row r="5" spans="1:20" s="1" customFormat="1" ht="22.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2"/>
      <c r="L5" s="12"/>
      <c r="M5" s="12"/>
      <c r="N5" s="12"/>
      <c r="O5" s="14"/>
      <c r="P5" s="13">
        <f t="shared" ref="P5:P10" si="0">SUM(C5:K5)-SUM(L5:O5)</f>
        <v>0</v>
      </c>
      <c r="Q5" s="13">
        <f t="shared" ref="Q5:Q10" si="1">IF(P5-5000&lt;0,0,P5-5000)</f>
        <v>0</v>
      </c>
      <c r="R5" s="13" t="b">
        <f t="shared" ref="R5:R10" si="2">IF(AND(Q5&gt;0,Q5&lt;=3000),Q5*0.03,IF(AND(Q5&gt;3000,Q5&lt;=12000),(Q5-3000)*0.1+90,IF(AND(Q5&gt;12000,Q5&lt;=25000),(Q5-12000)*0.2+990,IF(AND(Q5&gt;25000,Q5&lt;=35000),(Q5-25000)*0.25+3590,IF(AND(Q5&gt;35000,Q5&lt;=55000),(Q5-35000)*0.3+6090,IF(AND(Q5&gt;55000,Q5&lt;=80000),(Q5-55000)*0.35+12090,IF(AND(Q5&gt;80000),(Q5-80000)*0.45+20840)))))))</f>
        <v>0</v>
      </c>
      <c r="S5" s="13">
        <f t="shared" ref="S5:S10" si="3">P5-R5</f>
        <v>0</v>
      </c>
      <c r="T5" s="16">
        <f t="shared" ref="T5:T10" si="4">S5*IF(S5&lt;=3000,0.5%,IF(S5&lt;=5000,1%,IF(S5&lt;=10000,1.5%,2%)))</f>
        <v>0</v>
      </c>
    </row>
    <row r="6" spans="1:20" s="1" customFormat="1" ht="22.5" customHeight="1" x14ac:dyDescent="0.2">
      <c r="A6" s="11"/>
      <c r="B6" s="10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3">
        <f t="shared" si="0"/>
        <v>0</v>
      </c>
      <c r="Q6" s="13">
        <f t="shared" si="1"/>
        <v>0</v>
      </c>
      <c r="R6" s="13" t="b">
        <f t="shared" si="2"/>
        <v>0</v>
      </c>
      <c r="S6" s="13">
        <f t="shared" si="3"/>
        <v>0</v>
      </c>
      <c r="T6" s="16">
        <f t="shared" si="4"/>
        <v>0</v>
      </c>
    </row>
    <row r="7" spans="1:20" s="1" customFormat="1" ht="22.5" customHeight="1" x14ac:dyDescent="0.2">
      <c r="A7" s="11"/>
      <c r="B7" s="10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3">
        <f t="shared" si="0"/>
        <v>0</v>
      </c>
      <c r="Q7" s="13">
        <f t="shared" si="1"/>
        <v>0</v>
      </c>
      <c r="R7" s="13" t="b">
        <f t="shared" si="2"/>
        <v>0</v>
      </c>
      <c r="S7" s="13">
        <f t="shared" si="3"/>
        <v>0</v>
      </c>
      <c r="T7" s="16">
        <f t="shared" si="4"/>
        <v>0</v>
      </c>
    </row>
    <row r="8" spans="1:20" s="1" customFormat="1" ht="22.5" customHeight="1" x14ac:dyDescent="0.2">
      <c r="A8" s="11"/>
      <c r="B8" s="10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3">
        <f t="shared" si="0"/>
        <v>0</v>
      </c>
      <c r="Q8" s="13">
        <f t="shared" si="1"/>
        <v>0</v>
      </c>
      <c r="R8" s="13" t="b">
        <f t="shared" si="2"/>
        <v>0</v>
      </c>
      <c r="S8" s="13">
        <f t="shared" si="3"/>
        <v>0</v>
      </c>
      <c r="T8" s="16">
        <f t="shared" si="4"/>
        <v>0</v>
      </c>
    </row>
    <row r="9" spans="1:20" s="1" customFormat="1" ht="22.5" customHeight="1" x14ac:dyDescent="0.2">
      <c r="A9" s="11"/>
      <c r="B9" s="10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3">
        <f t="shared" si="0"/>
        <v>0</v>
      </c>
      <c r="Q9" s="13">
        <f t="shared" si="1"/>
        <v>0</v>
      </c>
      <c r="R9" s="13" t="b">
        <f t="shared" si="2"/>
        <v>0</v>
      </c>
      <c r="S9" s="13">
        <f t="shared" si="3"/>
        <v>0</v>
      </c>
      <c r="T9" s="16">
        <f t="shared" si="4"/>
        <v>0</v>
      </c>
    </row>
    <row r="10" spans="1:20" s="1" customFormat="1" ht="22.5" customHeight="1" x14ac:dyDescent="0.2">
      <c r="A10" s="11"/>
      <c r="B10" s="10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3">
        <f t="shared" si="0"/>
        <v>0</v>
      </c>
      <c r="Q10" s="13">
        <f t="shared" si="1"/>
        <v>0</v>
      </c>
      <c r="R10" s="13" t="b">
        <f t="shared" si="2"/>
        <v>0</v>
      </c>
      <c r="S10" s="13">
        <f t="shared" si="3"/>
        <v>0</v>
      </c>
      <c r="T10" s="16">
        <f t="shared" si="4"/>
        <v>0</v>
      </c>
    </row>
  </sheetData>
  <mergeCells count="1">
    <mergeCell ref="A1:T1"/>
  </mergeCells>
  <phoneticPr fontId="9" type="noConversion"/>
  <pageMargins left="0.235416666666667" right="0.235416666666667" top="0.40763888888888899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在职在编党员党费计算公式</vt:lpstr>
      <vt:lpstr>在职在编党员党费计算公式!Print_Titles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chengshu</dc:creator>
  <cp:lastModifiedBy>lenovo</cp:lastModifiedBy>
  <cp:lastPrinted>2016-11-05T09:21:00Z</cp:lastPrinted>
  <dcterms:created xsi:type="dcterms:W3CDTF">2016-09-19T11:05:00Z</dcterms:created>
  <dcterms:modified xsi:type="dcterms:W3CDTF">2024-10-16T01:49:59Z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